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Юнит-экономи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 ##0"/>
    <numFmt numFmtId="165" formatCode="0.0"/>
  </numFmts>
  <fonts count="5">
    <font>
      <name val="Calibri"/>
      <family val="2"/>
      <color theme="1"/>
      <sz val="11"/>
      <scheme val="minor"/>
    </font>
    <font>
      <b val="1"/>
      <sz val="16"/>
    </font>
    <font>
      <i val="1"/>
      <color rgb="005B6480"/>
    </font>
    <font>
      <b val="1"/>
      <color rgb="00FFFFFF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0B1128"/>
      </patternFill>
    </fill>
    <fill>
      <patternFill patternType="solid">
        <fgColor rgb="00E6FBFD"/>
      </patternFill>
    </fill>
    <fill>
      <patternFill patternType="solid">
        <fgColor rgb="00EEEAFF"/>
      </patternFill>
    </fill>
  </fills>
  <borders count="2">
    <border>
      <left/>
      <right/>
      <top/>
      <bottom/>
      <diagonal/>
    </border>
    <border>
      <left style="thin">
        <color rgb="00C9CFE3"/>
      </left>
      <right style="thin">
        <color rgb="00C9CFE3"/>
      </right>
      <top style="thin">
        <color rgb="00C9CFE3"/>
      </top>
      <bottom style="thin">
        <color rgb="00C9CFE3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1" pivotButton="0" quotePrefix="0" xfId="0"/>
    <xf numFmtId="0" fontId="0" fillId="3" borderId="1" pivotButton="0" quotePrefix="0" xfId="0"/>
    <xf numFmtId="164" fontId="0" fillId="3" borderId="1" pivotButton="0" quotePrefix="0" xfId="0"/>
    <xf numFmtId="164" fontId="0" fillId="4" borderId="1" pivotButton="0" quotePrefix="0" xfId="0"/>
    <xf numFmtId="9" fontId="0" fillId="4" borderId="1" pivotButton="0" quotePrefix="0" xfId="0"/>
    <xf numFmtId="0" fontId="0" fillId="4" borderId="1" pivotButton="0" quotePrefix="0" xfId="0"/>
    <xf numFmtId="0" fontId="4" fillId="0" borderId="0" pivotButton="0" quotePrefix="0" xfId="0"/>
    <xf numFmtId="0" fontId="3" fillId="2" borderId="0" applyAlignment="1" pivotButton="0" quotePrefix="0" xfId="0">
      <alignment vertical="top" wrapText="1"/>
    </xf>
    <xf numFmtId="165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22" customWidth="1" min="2" max="2"/>
    <col width="40" customWidth="1" min="3" max="3"/>
    <col width="16" customWidth="1" min="4" max="4"/>
    <col width="12" customWidth="1" min="5" max="5"/>
    <col width="12" customWidth="1" min="6" max="6"/>
    <col width="16" customWidth="1" min="7" max="7"/>
  </cols>
  <sheetData>
    <row r="1">
      <c r="A1" s="1" t="inlineStr">
        <is>
          <t>Юнит-экономика — шаблон</t>
        </is>
      </c>
    </row>
    <row r="2">
      <c r="A2" s="2" t="inlineStr">
        <is>
          <t>Голубые ячейки — ваши цифры, фиолетовые считаются сами. queenit.info/guides/unit-economics/</t>
        </is>
      </c>
    </row>
    <row r="4">
      <c r="A4" s="3" t="inlineStr">
        <is>
          <t>Показатель</t>
        </is>
      </c>
      <c r="B4" s="3" t="inlineStr">
        <is>
          <t>Значение</t>
        </is>
      </c>
      <c r="C4" s="3" t="inlineStr">
        <is>
          <t>Комментарий</t>
        </is>
      </c>
    </row>
    <row r="5">
      <c r="A5" s="4" t="inlineStr">
        <is>
          <t>Юнит (клиент / чек / абонемент)</t>
        </is>
      </c>
      <c r="B5" s="5" t="inlineStr">
        <is>
          <t>клиент</t>
        </is>
      </c>
      <c r="C5" s="4" t="inlineStr">
        <is>
          <t>Что считаем одной единицей и почему</t>
        </is>
      </c>
    </row>
    <row r="6">
      <c r="A6" s="4" t="inlineStr">
        <is>
          <t>Средний чек, ₽</t>
        </is>
      </c>
      <c r="B6" s="6" t="n">
        <v>6000</v>
      </c>
      <c r="C6" s="4" t="inlineStr"/>
    </row>
    <row r="7">
      <c r="A7" s="4" t="inlineStr">
        <is>
          <t>Покупок в месяц на клиента</t>
        </is>
      </c>
      <c r="B7" s="5" t="n">
        <v>1</v>
      </c>
      <c r="C7" s="4" t="inlineStr"/>
    </row>
    <row r="8">
      <c r="A8" s="4" t="inlineStr">
        <is>
          <t>Переменные затраты на покупку, ₽</t>
        </is>
      </c>
      <c r="B8" s="6" t="n">
        <v>2400</v>
      </c>
      <c r="C8" s="4" t="inlineStr">
        <is>
          <t>Процент мастеру, расходники, эквайринг</t>
        </is>
      </c>
    </row>
    <row r="9">
      <c r="A9" s="4" t="inlineStr">
        <is>
          <t>Время жизни клиента, мес.</t>
        </is>
      </c>
      <c r="B9" s="5" t="n">
        <v>5</v>
      </c>
      <c r="C9" s="4" t="inlineStr">
        <is>
          <t>Из когорт; если оценка — пометьте</t>
        </is>
      </c>
    </row>
    <row r="10">
      <c r="A10" s="4" t="inlineStr">
        <is>
          <t>Маржинальная прибыль на покупку, ₽</t>
        </is>
      </c>
      <c r="B10" s="7">
        <f>B6-B8</f>
        <v/>
      </c>
      <c r="C10" s="4" t="inlineStr">
        <is>
          <t>Чек минус переменные затраты</t>
        </is>
      </c>
    </row>
    <row r="11">
      <c r="A11" s="4" t="inlineStr">
        <is>
          <t>Маржинальность, %</t>
        </is>
      </c>
      <c r="B11" s="8">
        <f>IF(B6&gt;0,B10/B6,0)</f>
        <v/>
      </c>
      <c r="C11" s="4" t="inlineStr"/>
    </row>
    <row r="12">
      <c r="A12" s="4" t="inlineStr">
        <is>
          <t>Маржа с клиента в месяц, ₽</t>
        </is>
      </c>
      <c r="B12" s="7">
        <f>B10*B7</f>
        <v/>
      </c>
      <c r="C12" s="4" t="inlineStr"/>
    </row>
    <row r="13">
      <c r="A13" s="4" t="inlineStr">
        <is>
          <t>LTV, ₽</t>
        </is>
      </c>
      <c r="B13" s="7">
        <f>B12*B9</f>
        <v/>
      </c>
      <c r="C13" s="4" t="inlineStr">
        <is>
          <t>По марже, не по выручке</t>
        </is>
      </c>
    </row>
    <row r="14">
      <c r="A14" s="4" t="inlineStr">
        <is>
          <t>Постоянные затраты в месяц, ₽</t>
        </is>
      </c>
      <c r="B14" s="6" t="n">
        <v>400000</v>
      </c>
      <c r="C14" s="4" t="inlineStr">
        <is>
          <t>Аренда, оклады, бухгалтерия, сервисы</t>
        </is>
      </c>
    </row>
    <row r="15">
      <c r="A15" s="4" t="inlineStr">
        <is>
          <t>Точка безубыточности, активных клиентов</t>
        </is>
      </c>
      <c r="B15" s="9">
        <f>IF(B12&gt;0,ROUNDUP(B14/B12,0),"—")</f>
        <v/>
      </c>
      <c r="C15" s="4" t="inlineStr"/>
    </row>
    <row r="17">
      <c r="A17" s="10" t="inlineStr">
        <is>
          <t>Каналы привлечения</t>
        </is>
      </c>
    </row>
    <row r="18">
      <c r="A18" s="11" t="inlineStr">
        <is>
          <t>Канал</t>
        </is>
      </c>
      <c r="B18" s="11" t="inlineStr">
        <is>
          <t>Расходы за месяц, ₽ (реклама + скидки + пробные)</t>
        </is>
      </c>
      <c r="C18" s="11" t="inlineStr">
        <is>
          <t>Пришло людей</t>
        </is>
      </c>
      <c r="D18" s="11" t="inlineStr">
        <is>
          <t>Стали платящими</t>
        </is>
      </c>
      <c r="E18" s="11" t="inlineStr">
        <is>
          <t>CAC, ₽</t>
        </is>
      </c>
      <c r="F18" s="11" t="inlineStr">
        <is>
          <t>LTV/CAC</t>
        </is>
      </c>
      <c r="G18" s="11" t="inlineStr">
        <is>
          <t>Окупаемость, мес.</t>
        </is>
      </c>
    </row>
    <row r="19">
      <c r="A19" s="5" t="inlineStr">
        <is>
          <t>Таргет</t>
        </is>
      </c>
      <c r="B19" s="5" t="n">
        <v>60000</v>
      </c>
      <c r="C19" s="5" t="n">
        <v>40</v>
      </c>
      <c r="D19" s="5" t="n">
        <v>12</v>
      </c>
      <c r="E19" s="7">
        <f>IF(D19&gt;0,B19/D19,"—")</f>
        <v/>
      </c>
      <c r="F19" s="12">
        <f>IF(AND(ISNUMBER(E19),E19&gt;0),$B$13/E19,"—")</f>
        <v/>
      </c>
      <c r="G19" s="12">
        <f>IF(AND(ISNUMBER(E19),$B$12&gt;0),E19/$B$12,"—")</f>
        <v/>
      </c>
    </row>
    <row r="20">
      <c r="A20" s="5" t="inlineStr">
        <is>
          <t>Сарафан / рекомендации</t>
        </is>
      </c>
      <c r="B20" s="5" t="n">
        <v>10000</v>
      </c>
      <c r="C20" s="5" t="n">
        <v>10</v>
      </c>
      <c r="D20" s="5" t="n">
        <v>6</v>
      </c>
      <c r="E20" s="7">
        <f>IF(D20&gt;0,B20/D20,"—")</f>
        <v/>
      </c>
      <c r="F20" s="12">
        <f>IF(AND(ISNUMBER(E20),E20&gt;0),$B$13/E20,"—")</f>
        <v/>
      </c>
      <c r="G20" s="12">
        <f>IF(AND(ISNUMBER(E20),$B$12&gt;0),E20/$B$12,"—")</f>
        <v/>
      </c>
    </row>
    <row r="21">
      <c r="A21" s="5" t="inlineStr">
        <is>
          <t>Карты и отзывы</t>
        </is>
      </c>
      <c r="B21" s="5" t="n">
        <v>20000</v>
      </c>
      <c r="C21" s="5" t="n">
        <v>6</v>
      </c>
      <c r="D21" s="5" t="n">
        <v>2</v>
      </c>
      <c r="E21" s="7">
        <f>IF(D21&gt;0,B21/D21,"—")</f>
        <v/>
      </c>
      <c r="F21" s="12">
        <f>IF(AND(ISNUMBER(E21),E21&gt;0),$B$13/E21,"—")</f>
        <v/>
      </c>
      <c r="G21" s="12">
        <f>IF(AND(ISNUMBER(E21),$B$12&gt;0),E21/$B$12,"—")</f>
        <v/>
      </c>
    </row>
    <row r="22">
      <c r="A22" s="5" t="inlineStr"/>
      <c r="B22" s="5" t="n"/>
      <c r="C22" s="5" t="n"/>
      <c r="D22" s="5" t="n"/>
      <c r="E22" s="7">
        <f>IF(D22&gt;0,B22/D22,"—")</f>
        <v/>
      </c>
      <c r="F22" s="12">
        <f>IF(AND(ISNUMBER(E22),E22&gt;0),$B$13/E22,"—")</f>
        <v/>
      </c>
      <c r="G22" s="12">
        <f>IF(AND(ISNUMBER(E22),$B$12&gt;0),E22/$B$12,"—")</f>
        <v/>
      </c>
    </row>
    <row r="24">
      <c r="A24" s="2" t="inlineStr">
        <is>
          <t>Ориентир: LTV/CAC от 3 — запас прочности, от 1 до 3 — окупается медленно, меньше 1 — канал убыточен. CAC делим на платящих, а не на всех пришедших.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2026-10-07T13:57:35Z</dcterms:created>
  <dcterms:modified xmlns:dcterms="http://purl.org/dc/terms/" xmlns:xsi="http://www.w3.org/2001/XMLSchema-instance" xsi:type="dcterms:W3CDTF">2026-10-07T13:57:35Z</dcterms:modified>
</cp:coreProperties>
</file>